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61" yWindow="65431" windowWidth="1932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<sst xmlns="http://schemas.openxmlformats.org/spreadsheetml/2006/main" count="136" uniqueCount="106">
  <si>
    <t>Cluj-Napoca, str. N. Titulescu, nr. 22, ap. 3, jud. Cluj</t>
  </si>
  <si>
    <t>admisă integral conf. art. 66 din L. 85/2006</t>
  </si>
  <si>
    <t xml:space="preserve">SC Arc Electronic SRL </t>
  </si>
  <si>
    <t>Brasov, str. N. Titulescu, nr. 2, corp B, Parter, jud. Brasov</t>
  </si>
  <si>
    <t>Baia-Mare, str. 8 Martie, nr. 4B, jud. Maramures</t>
  </si>
  <si>
    <t>SC Comtec SRL</t>
  </si>
  <si>
    <t>Bucuresti, Drumul Osiei, nr. 51, Sector 6</t>
  </si>
  <si>
    <t>Comisia Nationala a Valorilor Mobiliare</t>
  </si>
  <si>
    <t>Bucuresti, str. Foisorului, nr. 2, Sector 3</t>
  </si>
  <si>
    <t>SC Distrigaz Vest SA</t>
  </si>
  <si>
    <t>Oradea, P-ta 1 Decembrie, nr. 4-6, jud. Bihor</t>
  </si>
  <si>
    <t>SC Drumuri Orasenesti SA</t>
  </si>
  <si>
    <t>Oradea, Soseaua Borsului, nr. 5, jud. Bihor</t>
  </si>
  <si>
    <t>admisa integral conf. art. 66 din Legea nr. 85/2006</t>
  </si>
  <si>
    <t>SC Depozitarul Central SA</t>
  </si>
  <si>
    <t>Bucuresti, str. Fagaras, nr. 25, Sector 1</t>
  </si>
  <si>
    <t>SC Electrica SA</t>
  </si>
  <si>
    <t>Oradea, str. Grivitei, nr. 32, jud. Bihor</t>
  </si>
  <si>
    <t>Polonia, 29-100 Wlosycyowa, ul Jedreyejowska 79c, cu sediul procedural ales in Bucureşti, Sector 1, Str. Parcului, nr. 75 E</t>
  </si>
  <si>
    <t>SC FCI Composite Insular Ltd</t>
  </si>
  <si>
    <t>Budapesta, Kesmark u. 28/A(Ungaria)</t>
  </si>
  <si>
    <t>Oradea, P-ta Nucetului, nr. 14, sp. Com. D1, unitatea U1, jud. Bihor</t>
  </si>
  <si>
    <t>SC B&amp;K Electro System SRL</t>
  </si>
  <si>
    <t>admisa partial conform adresei nr. 3473/05.08.2010</t>
  </si>
  <si>
    <t>admisa parţial conform adresei de justificare nr. 3474/05.08.2010</t>
  </si>
  <si>
    <t>Tyco Electronics Raychem Gmbh</t>
  </si>
  <si>
    <t>Finsinger Feld 1 D-85521 Ottobrunn, Germania</t>
  </si>
  <si>
    <t>Privilegiată impozite si taxe</t>
  </si>
  <si>
    <t>Jet-Vill KFT</t>
  </si>
  <si>
    <t>Budapesta, str. Fazis, nr. 3, Ungaria, reprezentata prin avocat Szanto Arpad Zsolt</t>
  </si>
  <si>
    <t>Creditor</t>
  </si>
  <si>
    <t>Adresa</t>
  </si>
  <si>
    <t>Creanţa depusă</t>
  </si>
  <si>
    <t>Menţiuni</t>
  </si>
  <si>
    <t>Nr.crt.</t>
  </si>
  <si>
    <t>1.</t>
  </si>
  <si>
    <t>Administrator judiciar: GLOBAL MONEY RECOVERY IPURL</t>
  </si>
  <si>
    <t>Av. Ţiril Horia Cristian</t>
  </si>
  <si>
    <t xml:space="preserve">Nr. crt. </t>
  </si>
  <si>
    <t>Creanta depusa</t>
  </si>
  <si>
    <t>Creanta acceptata</t>
  </si>
  <si>
    <t>% din total</t>
  </si>
  <si>
    <t>Mentiuni</t>
  </si>
  <si>
    <t>Garantata conform contractelor de credit</t>
  </si>
  <si>
    <t>Gr. 2 art.123, pct. (4) - Creanţe bugetare</t>
  </si>
  <si>
    <t>Gr. 1, art.121 pct. (1) - Creanţe garantate</t>
  </si>
  <si>
    <t>Gr.3 art.123, pct. (7) si (8) - Creanţe chirografare</t>
  </si>
  <si>
    <t>TOTAL CREANŢE ACCEPTATE :</t>
  </si>
  <si>
    <t>TOTAL CREANŢE DEPUSE:</t>
  </si>
  <si>
    <t>Nr. crt.</t>
  </si>
  <si>
    <t>% din grupă</t>
  </si>
  <si>
    <t>Creanţa acceptată</t>
  </si>
  <si>
    <t>TOTAL GR. 3</t>
  </si>
  <si>
    <t>TOTAL GR. 1</t>
  </si>
  <si>
    <t>admisă în tot. conf. art. 66 din L. 85/2006</t>
  </si>
  <si>
    <t>Cu stimă,</t>
  </si>
  <si>
    <r>
      <t xml:space="preserve">% </t>
    </r>
    <r>
      <rPr>
        <b/>
        <sz val="9"/>
        <rFont val="Times New Roman"/>
        <family val="1"/>
      </rPr>
      <t>din grupa</t>
    </r>
  </si>
  <si>
    <t>Judecător sindic: OLAH IONEL</t>
  </si>
  <si>
    <t>BCR SA Oradea</t>
  </si>
  <si>
    <t>Bucuresti, B-dul Regina Elisabeta, nr. 5, Sector 3</t>
  </si>
  <si>
    <t>SC Artserv SRL</t>
  </si>
  <si>
    <t>Cursul Băncii Naţionale a Romaâniei valabil la data de 04.06.2010, data deschiderii procedurii - 4,1864 lei pentru 1 EURO. Conform art.69 alin.(2) din Legea nr.85/2006: "Creanţele exprimate sau consolidate în valută vor fi înregistrate la valoarea lor în lei, la cursul Băncii Naţionale a României existent la data deschiderii procedurii."</t>
  </si>
  <si>
    <t>admisa partial conform adresei nr.3547/11.08.2010</t>
  </si>
  <si>
    <t>TOTAL GR.2</t>
  </si>
  <si>
    <t>Administrator judiciar</t>
  </si>
  <si>
    <t>GLOBAL MONEY RECOVERY IPURL</t>
  </si>
  <si>
    <t>LEI</t>
  </si>
  <si>
    <t>SC Gros Metal SRL</t>
  </si>
  <si>
    <t>Oradea, str. Matei Corvin, nr. 102, jud. Bihor</t>
  </si>
  <si>
    <t>SC Linde Gaz Romania SRL</t>
  </si>
  <si>
    <t>Timisoara, str. Avram Imbroane, nr. 9, jud. Timis</t>
  </si>
  <si>
    <t>SC Metalurgica Industrial SRL</t>
  </si>
  <si>
    <t>Oradea, str. Molidului, nr. 11, jud. Bihor</t>
  </si>
  <si>
    <t>SC Qm Software SRL</t>
  </si>
  <si>
    <t>Oradea, B-dul Dimitrie Cantemir, nr. 15, ap. 7, jud. Bihor</t>
  </si>
  <si>
    <t>SC Vicmar Electro SRL</t>
  </si>
  <si>
    <t>Oradea, str. D Cantemir, nr. 34, jud. Bihor-prin Cabinet Tamasan Ovidiu</t>
  </si>
  <si>
    <t>SC TCT Technologies SRL</t>
  </si>
  <si>
    <t>Bucuresti, str. Sumandra, nr. 26, Sector 5-Str Fermei, nr.37, Popesti Leordeni</t>
  </si>
  <si>
    <t>SC Samcif SRL</t>
  </si>
  <si>
    <t>Satu-Mare, str. Magnoliei, nr. 30, jud. Satu-Mare</t>
  </si>
  <si>
    <t>SC Rel-Mont SRL</t>
  </si>
  <si>
    <t>Oradea, P-ta Independentei, nr.33, bl. A7, ap.13, jud. Bihor</t>
  </si>
  <si>
    <t>SC Tipografia Romfalir Press SRL</t>
  </si>
  <si>
    <t>Oradea, str. Lunga, nr. 18, jud. Bihor</t>
  </si>
  <si>
    <t>Nr. dosar: 4247/111/2010</t>
  </si>
  <si>
    <t>Administraţia Finanţelor Publice Oradea</t>
  </si>
  <si>
    <t>Str. D. Cantemir, nr. 2-4, Oradea, jud. Bihor</t>
  </si>
  <si>
    <t>SC Albert Berner SRL</t>
  </si>
  <si>
    <t>Arad, str. Vrancei, nr. 51-55, jud. Arad</t>
  </si>
  <si>
    <t>Debitor: SC ELECONSTRUCTIA ELCO ORADEA – societate în insolvenţă, in insolvency, en procedure collective</t>
  </si>
  <si>
    <t>SC Bredoni SRL</t>
  </si>
  <si>
    <t>Băiţa, str. Principală, nr. 239, jud. Maramureş</t>
  </si>
  <si>
    <t>SC Porsche Leasing IFN SA, Porsche Broker de Asigurare SRL</t>
  </si>
  <si>
    <t>Cabinet avocatură Criana Măcărescu, Bucureşti, str. Prof. Victor Babeş, nr. 3, Sector 5</t>
  </si>
  <si>
    <t>respinsă în totalitate conform adresei de justificare nr. 1177/28.03.2011</t>
  </si>
  <si>
    <t xml:space="preserve">                  S.C. ELECTROCONSTRUCŢIA ELCO ORADEA S.A</t>
  </si>
  <si>
    <t>SC Electro Sistem SRL</t>
  </si>
  <si>
    <t>Zpue SA</t>
  </si>
  <si>
    <t>SC Jon&amp;Vali Trans SRL</t>
  </si>
  <si>
    <t>Temei juridic: art.20 alin.(1) lit. (k) şi art.74  alin (1) din Legea nr.85/2006 privind procedura insolventei</t>
  </si>
  <si>
    <t xml:space="preserve">                              TABEL DEFINITIV DE CREANŢE RECTIFICAT</t>
  </si>
  <si>
    <t>Termen: 05.10.2011</t>
  </si>
  <si>
    <t>Nr. înreg. 2273/09.06.2011</t>
  </si>
  <si>
    <t>admisă partial conform adresei de justificare nr.3533/10.08.2010</t>
  </si>
  <si>
    <t>admisă partial conform adresei de justificare nr. 3532/10.08.2010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</si>
</sst>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lei&quot;#,##0_);\(&quot;lei&quot;#,##0\)"/>
    <numFmt numFmtId="173" formatCode="&quot;lei&quot;#,##0_);[Red]\(&quot;lei&quot;#,##0\)"/>
    <numFmt numFmtId="174" formatCode="&quot;lei&quot;#,##0.00_);\(&quot;lei&quot;#,##0.00\)"/>
    <numFmt numFmtId="175" formatCode="&quot;lei&quot;#,##0.00_);[Red]\(&quot;lei&quot;#,##0.00\)"/>
    <numFmt numFmtId="176" formatCode="_(&quot;lei&quot;* #,##0_);_(&quot;lei&quot;* \(#,##0\);_(&quot;lei&quot;* &quot;-&quot;_);_(@_)"/>
    <numFmt numFmtId="177" formatCode="_(* #,##0_);_(* \(#,##0\);_(* &quot;-&quot;_);_(@_)"/>
    <numFmt numFmtId="178" formatCode="_(&quot;lei&quot;* #,##0.00_);_(&quot;lei&quot;* \(#,##0.00\);_(&quot;lei&quot;* &quot;-&quot;??_);_(@_)"/>
    <numFmt numFmtId="179" formatCode="_(* #,##0.00_);_(* \(#,##0.00\);_(* &quot;-&quot;??_);_(@_)"/>
    <numFmt numFmtId="180" formatCode="#,##0.00\ &quot;lei&quot;"/>
    <numFmt numFmtId="181" formatCode="#,##0_ ;[Red]\-#,##0\ "/>
    <numFmt numFmtId="182" formatCode="#,##0.00\ [$lei-418]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0" fontId="7" fillId="0" borderId="0" xfId="15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80" fontId="8" fillId="0" borderId="1" xfId="15" applyNumberFormat="1" applyFont="1" applyFill="1" applyBorder="1" applyAlignment="1">
      <alignment horizontal="center" vertical="center"/>
    </xf>
    <xf numFmtId="10" fontId="8" fillId="0" borderId="1" xfId="21" applyNumberFormat="1" applyFont="1" applyFill="1" applyBorder="1" applyAlignment="1">
      <alignment horizontal="center" vertical="center"/>
    </xf>
    <xf numFmtId="180" fontId="9" fillId="0" borderId="0" xfId="15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 quotePrefix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8" fontId="9" fillId="0" borderId="0" xfId="0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 vertical="top" wrapText="1"/>
    </xf>
    <xf numFmtId="180" fontId="11" fillId="0" borderId="2" xfId="0" applyNumberFormat="1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82" fontId="11" fillId="0" borderId="1" xfId="0" applyNumberFormat="1" applyFont="1" applyBorder="1" applyAlignment="1">
      <alignment horizontal="center" vertical="center" wrapText="1"/>
    </xf>
    <xf numFmtId="182" fontId="12" fillId="0" borderId="0" xfId="0" applyNumberFormat="1" applyFont="1" applyAlignment="1">
      <alignment/>
    </xf>
    <xf numFmtId="10" fontId="8" fillId="0" borderId="1" xfId="0" applyNumberFormat="1" applyFont="1" applyFill="1" applyBorder="1" applyAlignment="1">
      <alignment horizontal="center" vertical="center"/>
    </xf>
    <xf numFmtId="182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11" fillId="0" borderId="6" xfId="0" applyFont="1" applyBorder="1" applyAlignment="1">
      <alignment/>
    </xf>
    <xf numFmtId="182" fontId="9" fillId="0" borderId="6" xfId="0" applyNumberFormat="1" applyFont="1" applyBorder="1" applyAlignment="1">
      <alignment horizontal="center"/>
    </xf>
    <xf numFmtId="10" fontId="9" fillId="0" borderId="6" xfId="0" applyNumberFormat="1" applyFont="1" applyBorder="1" applyAlignment="1">
      <alignment horizontal="center"/>
    </xf>
    <xf numFmtId="10" fontId="9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80" fontId="7" fillId="0" borderId="6" xfId="15" applyNumberFormat="1" applyFont="1" applyFill="1" applyBorder="1" applyAlignment="1">
      <alignment horizontal="center" vertical="center"/>
    </xf>
    <xf numFmtId="10" fontId="9" fillId="0" borderId="6" xfId="0" applyNumberFormat="1" applyFont="1" applyFill="1" applyBorder="1" applyAlignment="1">
      <alignment horizontal="center" vertical="center"/>
    </xf>
    <xf numFmtId="10" fontId="7" fillId="0" borderId="6" xfId="21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82" fontId="11" fillId="0" borderId="9" xfId="0" applyNumberFormat="1" applyFont="1" applyBorder="1" applyAlignment="1">
      <alignment horizontal="center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2" fontId="9" fillId="0" borderId="6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46">
      <selection activeCell="H50" sqref="H50"/>
    </sheetView>
  </sheetViews>
  <sheetFormatPr defaultColWidth="8.8515625" defaultRowHeight="12.75"/>
  <cols>
    <col min="1" max="1" width="3.7109375" style="0" customWidth="1"/>
    <col min="2" max="2" width="11.421875" style="0" customWidth="1"/>
    <col min="3" max="3" width="16.421875" style="0" customWidth="1"/>
    <col min="4" max="4" width="14.7109375" style="0" customWidth="1"/>
    <col min="5" max="5" width="19.8515625" style="0" customWidth="1"/>
    <col min="6" max="6" width="8.28125" style="0" customWidth="1"/>
    <col min="7" max="7" width="7.7109375" style="0" customWidth="1"/>
    <col min="8" max="8" width="16.8515625" style="0" customWidth="1"/>
    <col min="9" max="16384" width="11.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8" ht="12.75">
      <c r="A2" s="33" t="s">
        <v>103</v>
      </c>
      <c r="B2" s="33"/>
      <c r="C2" s="33"/>
      <c r="D2" s="33"/>
      <c r="E2" s="33"/>
      <c r="F2" s="33"/>
      <c r="G2" s="33"/>
      <c r="H2" s="23"/>
    </row>
    <row r="3" spans="1:8" ht="12.75">
      <c r="A3" s="33"/>
      <c r="B3" s="33"/>
      <c r="C3" s="33"/>
      <c r="D3" s="33"/>
      <c r="E3" s="33"/>
      <c r="F3" s="33"/>
      <c r="G3" s="33"/>
      <c r="H3" s="23"/>
    </row>
    <row r="4" spans="1:8" ht="12.75">
      <c r="A4" s="33" t="s">
        <v>85</v>
      </c>
      <c r="B4" s="33"/>
      <c r="C4" s="33"/>
      <c r="D4" s="33"/>
      <c r="E4" s="33"/>
      <c r="F4" s="33"/>
      <c r="G4" s="33"/>
      <c r="H4" s="23"/>
    </row>
    <row r="5" spans="1:8" ht="15">
      <c r="A5" s="2" t="s">
        <v>57</v>
      </c>
      <c r="B5" s="33"/>
      <c r="C5" s="33"/>
      <c r="D5" s="33"/>
      <c r="E5" s="33"/>
      <c r="F5" s="33"/>
      <c r="G5" s="33"/>
      <c r="H5" s="23"/>
    </row>
    <row r="6" spans="1:8" ht="15">
      <c r="A6" s="2" t="s">
        <v>100</v>
      </c>
      <c r="B6" s="33"/>
      <c r="C6" s="33"/>
      <c r="D6" s="33"/>
      <c r="E6" s="33"/>
      <c r="F6" s="33"/>
      <c r="G6" s="33"/>
      <c r="H6" s="23"/>
    </row>
    <row r="7" spans="1:8" ht="15">
      <c r="A7" s="2" t="s">
        <v>36</v>
      </c>
      <c r="B7" s="33"/>
      <c r="C7" s="33"/>
      <c r="D7" s="33"/>
      <c r="E7" s="33"/>
      <c r="F7" s="33"/>
      <c r="G7" s="33"/>
      <c r="H7" s="23"/>
    </row>
    <row r="8" spans="1:8" ht="15">
      <c r="A8" s="2" t="s">
        <v>90</v>
      </c>
      <c r="B8" s="33"/>
      <c r="C8" s="33"/>
      <c r="D8" s="33"/>
      <c r="E8" s="33"/>
      <c r="F8" s="33"/>
      <c r="G8" s="33"/>
      <c r="H8" s="23"/>
    </row>
    <row r="9" spans="1:8" ht="15">
      <c r="A9" s="2" t="s">
        <v>102</v>
      </c>
      <c r="B9" s="33"/>
      <c r="C9" s="33"/>
      <c r="D9" s="33"/>
      <c r="E9" s="33"/>
      <c r="F9" s="33"/>
      <c r="G9" s="33"/>
      <c r="H9" s="23"/>
    </row>
    <row r="10" spans="1:7" ht="12.75">
      <c r="A10" s="1"/>
      <c r="B10" s="1"/>
      <c r="C10" s="1"/>
      <c r="D10" s="1"/>
      <c r="E10" s="1"/>
      <c r="F10" s="1"/>
      <c r="G10" s="1"/>
    </row>
    <row r="11" spans="1:8" ht="20.25">
      <c r="A11" s="31"/>
      <c r="B11" s="31"/>
      <c r="C11" s="31"/>
      <c r="D11" s="3" t="s">
        <v>101</v>
      </c>
      <c r="E11" s="31"/>
      <c r="F11" s="31"/>
      <c r="G11" s="31"/>
      <c r="H11" s="34"/>
    </row>
    <row r="12" spans="1:8" s="28" customFormat="1" ht="20.25">
      <c r="A12" s="78" t="s">
        <v>96</v>
      </c>
      <c r="B12" s="78"/>
      <c r="C12" s="78"/>
      <c r="D12" s="78"/>
      <c r="E12" s="78"/>
      <c r="F12" s="78"/>
      <c r="G12" s="78"/>
      <c r="H12" s="78"/>
    </row>
    <row r="14" spans="1:8" ht="19.5" thickBot="1">
      <c r="A14" s="4" t="s">
        <v>45</v>
      </c>
      <c r="B14" s="4"/>
      <c r="C14" s="4"/>
      <c r="D14" s="4"/>
      <c r="E14" s="5"/>
      <c r="F14" s="5"/>
      <c r="G14" s="5"/>
      <c r="H14" s="5"/>
    </row>
    <row r="15" spans="1:12" ht="24">
      <c r="A15" s="48" t="s">
        <v>38</v>
      </c>
      <c r="B15" s="49" t="s">
        <v>30</v>
      </c>
      <c r="C15" s="49" t="s">
        <v>31</v>
      </c>
      <c r="D15" s="50" t="s">
        <v>39</v>
      </c>
      <c r="E15" s="50" t="s">
        <v>40</v>
      </c>
      <c r="F15" s="51" t="s">
        <v>56</v>
      </c>
      <c r="G15" s="50" t="s">
        <v>41</v>
      </c>
      <c r="H15" s="52" t="s">
        <v>42</v>
      </c>
      <c r="I15" s="6"/>
      <c r="J15" s="6"/>
      <c r="K15" s="6"/>
      <c r="L15" s="7"/>
    </row>
    <row r="16" spans="1:12" ht="36">
      <c r="A16" s="53" t="s">
        <v>35</v>
      </c>
      <c r="B16" s="8" t="s">
        <v>58</v>
      </c>
      <c r="C16" s="8" t="s">
        <v>59</v>
      </c>
      <c r="D16" s="9">
        <v>421821.32</v>
      </c>
      <c r="E16" s="9">
        <v>421821.32</v>
      </c>
      <c r="F16" s="37">
        <v>1</v>
      </c>
      <c r="G16" s="10">
        <f>E16/E59</f>
        <v>0.1929558746673589</v>
      </c>
      <c r="H16" s="54" t="s">
        <v>43</v>
      </c>
      <c r="I16" s="6"/>
      <c r="J16" s="6"/>
      <c r="K16" s="6"/>
      <c r="L16" s="11"/>
    </row>
    <row r="17" spans="1:12" ht="13.5" thickBot="1">
      <c r="A17" s="55"/>
      <c r="B17" s="56" t="s">
        <v>53</v>
      </c>
      <c r="C17" s="56"/>
      <c r="D17" s="57">
        <f>SUM(D16)</f>
        <v>421821.32</v>
      </c>
      <c r="E17" s="57">
        <v>421821.32</v>
      </c>
      <c r="F17" s="58">
        <v>1</v>
      </c>
      <c r="G17" s="59">
        <f>E17/E59</f>
        <v>0.1929558746673589</v>
      </c>
      <c r="H17" s="60"/>
      <c r="I17" s="6"/>
      <c r="J17" s="6"/>
      <c r="K17" s="6"/>
      <c r="L17" s="6"/>
    </row>
    <row r="19" spans="1:12" ht="19.5" thickBot="1">
      <c r="A19" s="12" t="s">
        <v>44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8" ht="25.5">
      <c r="A20" s="61" t="s">
        <v>34</v>
      </c>
      <c r="B20" s="62" t="s">
        <v>30</v>
      </c>
      <c r="C20" s="62" t="s">
        <v>31</v>
      </c>
      <c r="D20" s="62" t="s">
        <v>32</v>
      </c>
      <c r="E20" s="62" t="s">
        <v>51</v>
      </c>
      <c r="F20" s="62" t="s">
        <v>50</v>
      </c>
      <c r="G20" s="62" t="s">
        <v>41</v>
      </c>
      <c r="H20" s="63" t="s">
        <v>33</v>
      </c>
    </row>
    <row r="21" spans="1:8" ht="51">
      <c r="A21" s="39">
        <v>1</v>
      </c>
      <c r="B21" s="14" t="s">
        <v>86</v>
      </c>
      <c r="C21" s="14" t="s">
        <v>87</v>
      </c>
      <c r="D21" s="35">
        <v>262412</v>
      </c>
      <c r="E21" s="35">
        <v>262412</v>
      </c>
      <c r="F21" s="15">
        <f>E21/E22</f>
        <v>1</v>
      </c>
      <c r="G21" s="16">
        <f>E21/E59</f>
        <v>0.12003645757689767</v>
      </c>
      <c r="H21" s="40" t="s">
        <v>27</v>
      </c>
    </row>
    <row r="22" spans="1:8" ht="13.5" thickBot="1">
      <c r="A22" s="41"/>
      <c r="B22" s="42" t="s">
        <v>63</v>
      </c>
      <c r="C22" s="43"/>
      <c r="D22" s="44">
        <f>SUM(D21:D21)</f>
        <v>262412</v>
      </c>
      <c r="E22" s="44">
        <f>SUM(E21:E21)</f>
        <v>262412</v>
      </c>
      <c r="F22" s="45">
        <f>SUM(F21:F21)</f>
        <v>1</v>
      </c>
      <c r="G22" s="46">
        <f>E22/E59</f>
        <v>0.12003645757689767</v>
      </c>
      <c r="H22" s="47"/>
    </row>
    <row r="24" spans="1:8" ht="19.5" thickBot="1">
      <c r="A24" s="12" t="s">
        <v>46</v>
      </c>
      <c r="B24" s="13"/>
      <c r="C24" s="13"/>
      <c r="D24" s="13"/>
      <c r="E24" s="13"/>
      <c r="F24" s="13"/>
      <c r="G24" s="13"/>
      <c r="H24" s="13"/>
    </row>
    <row r="25" spans="1:8" ht="25.5">
      <c r="A25" s="61" t="s">
        <v>49</v>
      </c>
      <c r="B25" s="62" t="s">
        <v>30</v>
      </c>
      <c r="C25" s="62" t="s">
        <v>31</v>
      </c>
      <c r="D25" s="62" t="s">
        <v>32</v>
      </c>
      <c r="E25" s="62" t="s">
        <v>51</v>
      </c>
      <c r="F25" s="62" t="s">
        <v>50</v>
      </c>
      <c r="G25" s="62" t="s">
        <v>41</v>
      </c>
      <c r="H25" s="63" t="s">
        <v>33</v>
      </c>
    </row>
    <row r="26" spans="1:11" ht="42.75" customHeight="1" thickBot="1">
      <c r="A26" s="75">
        <v>1</v>
      </c>
      <c r="B26" s="24" t="s">
        <v>88</v>
      </c>
      <c r="C26" s="24" t="s">
        <v>89</v>
      </c>
      <c r="D26" s="25">
        <v>3135.72</v>
      </c>
      <c r="E26" s="25">
        <v>3135.72</v>
      </c>
      <c r="F26" s="26">
        <f>E26/E53</f>
        <v>0.0020878782531511824</v>
      </c>
      <c r="G26" s="26">
        <f>E26/E59</f>
        <v>0.0014343883692553296</v>
      </c>
      <c r="H26" s="74" t="s">
        <v>1</v>
      </c>
      <c r="K26" s="1"/>
    </row>
    <row r="27" spans="1:8" ht="46.5" customHeight="1">
      <c r="A27" s="64">
        <v>2</v>
      </c>
      <c r="B27" s="65" t="s">
        <v>60</v>
      </c>
      <c r="C27" s="65" t="s">
        <v>0</v>
      </c>
      <c r="D27" s="66">
        <v>20809.64</v>
      </c>
      <c r="E27" s="66">
        <v>20809.64</v>
      </c>
      <c r="F27" s="67">
        <f>E27/E53</f>
        <v>0.013855827309806034</v>
      </c>
      <c r="G27" s="67">
        <f>E27/E59</f>
        <v>0.009519059604936179</v>
      </c>
      <c r="H27" s="68" t="s">
        <v>1</v>
      </c>
    </row>
    <row r="28" spans="1:8" ht="60" customHeight="1" thickBot="1">
      <c r="A28" s="75">
        <v>3</v>
      </c>
      <c r="B28" s="14" t="s">
        <v>2</v>
      </c>
      <c r="C28" s="14" t="s">
        <v>3</v>
      </c>
      <c r="D28" s="35">
        <v>2226.51</v>
      </c>
      <c r="E28" s="35">
        <v>2226.51</v>
      </c>
      <c r="F28" s="16">
        <f>E28/E53</f>
        <v>0.0014824926362760834</v>
      </c>
      <c r="G28" s="16">
        <f>E28/E59</f>
        <v>0.0010184838085130956</v>
      </c>
      <c r="H28" s="40" t="s">
        <v>1</v>
      </c>
    </row>
    <row r="29" spans="1:8" ht="60" customHeight="1">
      <c r="A29" s="64">
        <v>4</v>
      </c>
      <c r="B29" s="14" t="s">
        <v>91</v>
      </c>
      <c r="C29" s="14" t="s">
        <v>92</v>
      </c>
      <c r="D29" s="35">
        <v>5783.4</v>
      </c>
      <c r="E29" s="35">
        <v>5783.4</v>
      </c>
      <c r="F29" s="16">
        <f>E29/E53</f>
        <v>0.0038508014393104453</v>
      </c>
      <c r="G29" s="16">
        <f>E29/E59</f>
        <v>0.002645530115811129</v>
      </c>
      <c r="H29" s="40" t="s">
        <v>1</v>
      </c>
    </row>
    <row r="30" spans="1:8" ht="66.75" customHeight="1" thickBot="1">
      <c r="A30" s="75">
        <v>5</v>
      </c>
      <c r="B30" s="14" t="s">
        <v>22</v>
      </c>
      <c r="C30" s="14" t="s">
        <v>4</v>
      </c>
      <c r="D30" s="35">
        <v>541688.09</v>
      </c>
      <c r="E30" s="35">
        <v>507323.47</v>
      </c>
      <c r="F30" s="16">
        <f>E30/E53</f>
        <v>0.33779471391775934</v>
      </c>
      <c r="G30" s="16">
        <f>E30/E59</f>
        <v>0.2320675585888584</v>
      </c>
      <c r="H30" s="40" t="s">
        <v>105</v>
      </c>
    </row>
    <row r="31" spans="1:8" ht="38.25">
      <c r="A31" s="64">
        <v>6</v>
      </c>
      <c r="B31" s="14" t="s">
        <v>5</v>
      </c>
      <c r="C31" s="14" t="s">
        <v>6</v>
      </c>
      <c r="D31" s="35">
        <v>494.28</v>
      </c>
      <c r="E31" s="35">
        <v>494.28</v>
      </c>
      <c r="F31" s="16">
        <f>E31/E53</f>
        <v>0.00032910988958439097</v>
      </c>
      <c r="G31" s="16">
        <f>E31/E59</f>
        <v>0.0002261010176787227</v>
      </c>
      <c r="H31" s="40" t="s">
        <v>1</v>
      </c>
    </row>
    <row r="32" spans="1:8" ht="53.25" customHeight="1" thickBot="1">
      <c r="A32" s="75">
        <v>7</v>
      </c>
      <c r="B32" s="14" t="s">
        <v>7</v>
      </c>
      <c r="C32" s="14" t="s">
        <v>8</v>
      </c>
      <c r="D32" s="35">
        <v>359.75</v>
      </c>
      <c r="E32" s="35">
        <v>359.75</v>
      </c>
      <c r="F32" s="16">
        <v>0.0906748861568791</v>
      </c>
      <c r="G32" s="16">
        <f>E32/E59</f>
        <v>0.00016456227464174252</v>
      </c>
      <c r="H32" s="40" t="s">
        <v>1</v>
      </c>
    </row>
    <row r="33" spans="1:8" ht="38.25">
      <c r="A33" s="64">
        <v>8</v>
      </c>
      <c r="B33" s="14" t="s">
        <v>9</v>
      </c>
      <c r="C33" s="14" t="s">
        <v>10</v>
      </c>
      <c r="D33" s="35">
        <v>178.5</v>
      </c>
      <c r="E33" s="35">
        <v>178.5</v>
      </c>
      <c r="F33" s="16">
        <f>E33/E53</f>
        <v>0.00011885189627501375</v>
      </c>
      <c r="G33" s="16">
        <f>E33/E59</f>
        <v>8.165216406824472E-05</v>
      </c>
      <c r="H33" s="40" t="s">
        <v>1</v>
      </c>
    </row>
    <row r="34" spans="1:8" ht="39" thickBot="1">
      <c r="A34" s="75">
        <v>9</v>
      </c>
      <c r="B34" s="14" t="s">
        <v>11</v>
      </c>
      <c r="C34" s="14" t="s">
        <v>12</v>
      </c>
      <c r="D34" s="35">
        <v>23484</v>
      </c>
      <c r="E34" s="35">
        <v>23484</v>
      </c>
      <c r="F34" s="16">
        <v>0.08279292167996245</v>
      </c>
      <c r="G34" s="16">
        <f>E34/E59</f>
        <v>0.010742405719768398</v>
      </c>
      <c r="H34" s="40" t="s">
        <v>13</v>
      </c>
    </row>
    <row r="35" spans="1:8" ht="38.25">
      <c r="A35" s="64">
        <v>10</v>
      </c>
      <c r="B35" s="14" t="s">
        <v>14</v>
      </c>
      <c r="C35" s="14" t="s">
        <v>15</v>
      </c>
      <c r="D35" s="35">
        <v>478.61</v>
      </c>
      <c r="E35" s="35">
        <v>478.61</v>
      </c>
      <c r="F35" s="16">
        <f>E35/E53</f>
        <v>0.00031867622451643886</v>
      </c>
      <c r="G35" s="16">
        <f>E35/E59</f>
        <v>0.0002189330097742443</v>
      </c>
      <c r="H35" s="40" t="s">
        <v>1</v>
      </c>
    </row>
    <row r="36" spans="1:8" ht="39" customHeight="1" thickBot="1">
      <c r="A36" s="75">
        <v>11</v>
      </c>
      <c r="B36" s="14" t="s">
        <v>16</v>
      </c>
      <c r="C36" s="14" t="s">
        <v>17</v>
      </c>
      <c r="D36" s="35">
        <v>2204.06</v>
      </c>
      <c r="E36" s="35">
        <v>2204.06</v>
      </c>
      <c r="F36" s="16">
        <v>0.061363078102840675</v>
      </c>
      <c r="G36" s="16">
        <f>E36/E59</f>
        <v>0.0010082143906793024</v>
      </c>
      <c r="H36" s="40" t="s">
        <v>54</v>
      </c>
    </row>
    <row r="37" spans="1:8" ht="42.75" customHeight="1">
      <c r="A37" s="64">
        <v>12</v>
      </c>
      <c r="B37" s="14" t="s">
        <v>67</v>
      </c>
      <c r="C37" s="14" t="s">
        <v>68</v>
      </c>
      <c r="D37" s="35">
        <v>2198.41</v>
      </c>
      <c r="E37" s="35">
        <v>2198.41</v>
      </c>
      <c r="F37" s="16">
        <f>E37/E53</f>
        <v>0.001463782617870885</v>
      </c>
      <c r="G37" s="16">
        <f>E37/E59</f>
        <v>0.0010056298824048732</v>
      </c>
      <c r="H37" s="40" t="s">
        <v>13</v>
      </c>
    </row>
    <row r="38" spans="1:8" ht="45" customHeight="1" thickBot="1">
      <c r="A38" s="75">
        <v>13</v>
      </c>
      <c r="B38" s="14" t="s">
        <v>69</v>
      </c>
      <c r="C38" s="14" t="s">
        <v>70</v>
      </c>
      <c r="D38" s="35">
        <v>1133.8</v>
      </c>
      <c r="E38" s="35">
        <v>1133.8</v>
      </c>
      <c r="F38" s="16">
        <f>E38/E53</f>
        <v>0.0007549259383563618</v>
      </c>
      <c r="G38" s="16">
        <f>E38/E59</f>
        <v>0.0005186399082385203</v>
      </c>
      <c r="H38" s="40" t="s">
        <v>13</v>
      </c>
    </row>
    <row r="39" spans="1:8" ht="58.5" customHeight="1">
      <c r="A39" s="64">
        <v>14</v>
      </c>
      <c r="B39" s="14" t="s">
        <v>71</v>
      </c>
      <c r="C39" s="14" t="s">
        <v>72</v>
      </c>
      <c r="D39" s="35">
        <v>5057.81</v>
      </c>
      <c r="E39" s="35">
        <v>4644.81</v>
      </c>
      <c r="F39" s="16">
        <f>E39/E53</f>
        <v>0.003092686141944799</v>
      </c>
      <c r="G39" s="16">
        <f>E39/E59</f>
        <v>0.0021246990934780047</v>
      </c>
      <c r="H39" s="40" t="s">
        <v>23</v>
      </c>
    </row>
    <row r="40" spans="1:8" ht="57.75" customHeight="1" thickBot="1">
      <c r="A40" s="75">
        <v>15</v>
      </c>
      <c r="B40" s="14" t="s">
        <v>73</v>
      </c>
      <c r="C40" s="14" t="s">
        <v>74</v>
      </c>
      <c r="D40" s="35">
        <v>1190</v>
      </c>
      <c r="E40" s="35">
        <v>1190</v>
      </c>
      <c r="F40" s="16">
        <f>E40/E53</f>
        <v>0.0007923459751667583</v>
      </c>
      <c r="G40" s="16">
        <f>E40/E59</f>
        <v>0.0005443477604549649</v>
      </c>
      <c r="H40" s="40" t="s">
        <v>13</v>
      </c>
    </row>
    <row r="41" spans="1:8" ht="86.25" customHeight="1">
      <c r="A41" s="64">
        <v>16</v>
      </c>
      <c r="B41" s="14" t="s">
        <v>93</v>
      </c>
      <c r="C41" s="14" t="s">
        <v>94</v>
      </c>
      <c r="D41" s="35">
        <v>132822.26</v>
      </c>
      <c r="E41" s="35">
        <v>0</v>
      </c>
      <c r="F41" s="16">
        <v>0</v>
      </c>
      <c r="G41" s="16">
        <f>E41/E59</f>
        <v>0</v>
      </c>
      <c r="H41" s="40" t="s">
        <v>95</v>
      </c>
    </row>
    <row r="42" spans="1:8" ht="69" customHeight="1" thickBot="1">
      <c r="A42" s="75">
        <v>17</v>
      </c>
      <c r="B42" s="14" t="s">
        <v>75</v>
      </c>
      <c r="C42" s="14" t="s">
        <v>76</v>
      </c>
      <c r="D42" s="35">
        <v>3760.36</v>
      </c>
      <c r="E42" s="35">
        <v>2733.5</v>
      </c>
      <c r="F42" s="16">
        <f>E42/E53</f>
        <v>0.0018200653135448184</v>
      </c>
      <c r="G42" s="16">
        <f>E42/E59</f>
        <v>0.0012503988262215515</v>
      </c>
      <c r="H42" s="40" t="s">
        <v>24</v>
      </c>
    </row>
    <row r="43" spans="1:8" ht="70.5" customHeight="1">
      <c r="A43" s="64">
        <v>18</v>
      </c>
      <c r="B43" s="14" t="s">
        <v>77</v>
      </c>
      <c r="C43" s="14" t="s">
        <v>78</v>
      </c>
      <c r="D43" s="35">
        <v>1852.83</v>
      </c>
      <c r="E43" s="35">
        <v>1852.83</v>
      </c>
      <c r="F43" s="16">
        <f>E43/E53</f>
        <v>0.0012336826833346426</v>
      </c>
      <c r="G43" s="16">
        <f>E43/E59</f>
        <v>0.0008475494630283802</v>
      </c>
      <c r="H43" s="40" t="s">
        <v>13</v>
      </c>
    </row>
    <row r="44" spans="1:8" ht="49.5" customHeight="1" thickBot="1">
      <c r="A44" s="75">
        <v>19</v>
      </c>
      <c r="B44" s="14" t="s">
        <v>79</v>
      </c>
      <c r="C44" s="14" t="s">
        <v>80</v>
      </c>
      <c r="D44" s="35">
        <v>946.05</v>
      </c>
      <c r="E44" s="35">
        <v>946.05</v>
      </c>
      <c r="F44" s="16">
        <f>E44/E53</f>
        <v>0.0006299150502575728</v>
      </c>
      <c r="G44" s="16">
        <f>E44/E59</f>
        <v>0.000432756469561697</v>
      </c>
      <c r="H44" s="40" t="s">
        <v>13</v>
      </c>
    </row>
    <row r="45" spans="1:8" ht="58.5" customHeight="1">
      <c r="A45" s="64">
        <v>20</v>
      </c>
      <c r="B45" s="14" t="s">
        <v>81</v>
      </c>
      <c r="C45" s="14" t="s">
        <v>82</v>
      </c>
      <c r="D45" s="35">
        <v>4057.02</v>
      </c>
      <c r="E45" s="35">
        <v>4057.02</v>
      </c>
      <c r="F45" s="16">
        <f>E45/E53</f>
        <v>0.002701313838799195</v>
      </c>
      <c r="G45" s="16">
        <f>E45/E59</f>
        <v>0.001855823320269749</v>
      </c>
      <c r="H45" s="40" t="s">
        <v>13</v>
      </c>
    </row>
    <row r="46" spans="1:8" ht="56.25" customHeight="1" thickBot="1">
      <c r="A46" s="75">
        <v>21</v>
      </c>
      <c r="B46" s="14" t="s">
        <v>83</v>
      </c>
      <c r="C46" s="14" t="s">
        <v>84</v>
      </c>
      <c r="D46" s="35">
        <v>1770</v>
      </c>
      <c r="E46" s="35">
        <v>1770</v>
      </c>
      <c r="F46" s="16">
        <f>E46/E53</f>
        <v>0.0011785314084413127</v>
      </c>
      <c r="G46" s="16">
        <f>E46/E59</f>
        <v>0.0008096601142901578</v>
      </c>
      <c r="H46" s="40" t="s">
        <v>13</v>
      </c>
    </row>
    <row r="47" spans="1:8" ht="70.5" customHeight="1">
      <c r="A47" s="64">
        <v>22</v>
      </c>
      <c r="B47" s="14" t="s">
        <v>97</v>
      </c>
      <c r="C47" s="14" t="s">
        <v>4</v>
      </c>
      <c r="D47" s="35">
        <v>1178133.48</v>
      </c>
      <c r="E47" s="35">
        <v>532935.92</v>
      </c>
      <c r="F47" s="16">
        <f>E47/E53</f>
        <v>0.3548484296082299</v>
      </c>
      <c r="G47" s="16">
        <f>E47/E59</f>
        <v>0.24378359203193808</v>
      </c>
      <c r="H47" s="40" t="s">
        <v>104</v>
      </c>
    </row>
    <row r="48" spans="1:8" ht="102.75" thickBot="1">
      <c r="A48" s="75">
        <v>23</v>
      </c>
      <c r="B48" s="14" t="s">
        <v>98</v>
      </c>
      <c r="C48" s="14" t="s">
        <v>18</v>
      </c>
      <c r="D48" s="35">
        <v>270912.34</v>
      </c>
      <c r="E48" s="35">
        <v>270912.34</v>
      </c>
      <c r="F48" s="16">
        <f>E48/E53</f>
        <v>0.18038344724538521</v>
      </c>
      <c r="G48" s="16">
        <f>E48/E59</f>
        <v>0.12392481139379327</v>
      </c>
      <c r="H48" s="40" t="s">
        <v>1</v>
      </c>
    </row>
    <row r="49" spans="1:8" ht="51" customHeight="1">
      <c r="A49" s="64">
        <v>24</v>
      </c>
      <c r="B49" s="14" t="s">
        <v>19</v>
      </c>
      <c r="C49" s="14" t="s">
        <v>20</v>
      </c>
      <c r="D49" s="35">
        <v>77448.4</v>
      </c>
      <c r="E49" s="35">
        <v>54423.2</v>
      </c>
      <c r="F49" s="16">
        <f>77448.4/E53</f>
        <v>0.051568006742105175</v>
      </c>
      <c r="G49" s="16">
        <f>E49/E59</f>
        <v>0.024895081543523226</v>
      </c>
      <c r="H49" s="40" t="s">
        <v>62</v>
      </c>
    </row>
    <row r="50" spans="1:8" ht="64.5" thickBot="1">
      <c r="A50" s="75">
        <v>25</v>
      </c>
      <c r="B50" s="14" t="s">
        <v>99</v>
      </c>
      <c r="C50" s="14" t="s">
        <v>21</v>
      </c>
      <c r="D50" s="35">
        <v>23335.94</v>
      </c>
      <c r="E50" s="35">
        <v>23335.94</v>
      </c>
      <c r="F50" s="16">
        <f>E50/E53</f>
        <v>0.015537931206498287</v>
      </c>
      <c r="G50" s="16">
        <f>E50/E59</f>
        <v>0.010674677879925572</v>
      </c>
      <c r="H50" s="40" t="s">
        <v>13</v>
      </c>
    </row>
    <row r="51" spans="1:8" ht="51">
      <c r="A51" s="64">
        <v>26</v>
      </c>
      <c r="B51" s="14" t="s">
        <v>25</v>
      </c>
      <c r="C51" s="14" t="s">
        <v>26</v>
      </c>
      <c r="D51" s="35">
        <v>15096.82</v>
      </c>
      <c r="E51" s="35">
        <v>15096.82</v>
      </c>
      <c r="F51" s="16">
        <f>E51/E53</f>
        <v>0.010052020642703378</v>
      </c>
      <c r="G51" s="16">
        <f>E51/E59</f>
        <v>0.006905815257976237</v>
      </c>
      <c r="H51" s="40" t="s">
        <v>13</v>
      </c>
    </row>
    <row r="52" spans="1:8" ht="63.75">
      <c r="A52" s="75">
        <v>27</v>
      </c>
      <c r="B52" s="27" t="s">
        <v>28</v>
      </c>
      <c r="C52" s="27" t="s">
        <v>29</v>
      </c>
      <c r="D52" s="38">
        <v>18160.6</v>
      </c>
      <c r="E52" s="38">
        <v>18160.6</v>
      </c>
      <c r="F52" s="26">
        <f>E52/E53</f>
        <v>0.012091998585389436</v>
      </c>
      <c r="G52" s="26">
        <f>E52/E59</f>
        <v>0.008307295746654146</v>
      </c>
      <c r="H52" s="74" t="s">
        <v>13</v>
      </c>
    </row>
    <row r="53" spans="1:8" ht="26.25" thickBot="1">
      <c r="A53" s="69"/>
      <c r="B53" s="70" t="s">
        <v>52</v>
      </c>
      <c r="C53" s="70"/>
      <c r="D53" s="71">
        <f>SUM(D26:D52)</f>
        <v>2338718.6799999997</v>
      </c>
      <c r="E53" s="71">
        <f>SUM(E26:E52)</f>
        <v>1501869.1800000004</v>
      </c>
      <c r="F53" s="72">
        <v>1</v>
      </c>
      <c r="G53" s="72">
        <f>E53/E59</f>
        <v>0.6870076677557434</v>
      </c>
      <c r="H53" s="73"/>
    </row>
    <row r="54" spans="1:8" ht="12.75">
      <c r="A54" s="17"/>
      <c r="B54" s="17"/>
      <c r="C54" s="17"/>
      <c r="D54" s="18"/>
      <c r="E54" s="18"/>
      <c r="F54" s="19"/>
      <c r="G54" s="20"/>
      <c r="H54" s="17"/>
    </row>
    <row r="55" spans="1:8" ht="39" customHeight="1">
      <c r="A55" s="17"/>
      <c r="B55" s="76" t="s">
        <v>61</v>
      </c>
      <c r="C55" s="77"/>
      <c r="D55" s="77"/>
      <c r="E55" s="77"/>
      <c r="F55" s="77"/>
      <c r="G55" s="77"/>
      <c r="H55" s="77"/>
    </row>
    <row r="56" spans="1:8" ht="18" customHeight="1">
      <c r="A56" s="17"/>
      <c r="B56" s="29"/>
      <c r="C56" s="30"/>
      <c r="D56" s="30"/>
      <c r="E56" s="30"/>
      <c r="F56" s="30"/>
      <c r="G56" s="30"/>
      <c r="H56" s="30"/>
    </row>
    <row r="57" spans="3:6" ht="15.75">
      <c r="C57" s="21" t="s">
        <v>48</v>
      </c>
      <c r="E57" s="36">
        <f>D53+D22+D17</f>
        <v>3022951.9999999995</v>
      </c>
      <c r="F57" s="32" t="s">
        <v>66</v>
      </c>
    </row>
    <row r="58" ht="12.75">
      <c r="F58" s="32"/>
    </row>
    <row r="59" spans="3:6" ht="15.75">
      <c r="C59" s="21" t="s">
        <v>47</v>
      </c>
      <c r="E59" s="36">
        <f>E53+E22+E17</f>
        <v>2186102.5000000005</v>
      </c>
      <c r="F59" s="32" t="s">
        <v>66</v>
      </c>
    </row>
    <row r="61" spans="2:5" ht="12.75">
      <c r="B61" s="22"/>
      <c r="C61" s="22"/>
      <c r="D61" s="22"/>
      <c r="E61" s="22"/>
    </row>
    <row r="62" ht="12.75">
      <c r="B62" s="21" t="s">
        <v>55</v>
      </c>
    </row>
    <row r="63" spans="5:8" ht="12.75">
      <c r="E63" s="32" t="s">
        <v>64</v>
      </c>
      <c r="F63" s="32"/>
      <c r="G63" s="32"/>
      <c r="H63" s="32"/>
    </row>
    <row r="64" ht="12.75">
      <c r="E64" s="21" t="s">
        <v>65</v>
      </c>
    </row>
    <row r="65" ht="12.75">
      <c r="E65" s="21" t="s">
        <v>37</v>
      </c>
    </row>
    <row r="74" ht="12.75">
      <c r="D74" s="23"/>
    </row>
  </sheetData>
  <mergeCells count="2">
    <mergeCell ref="B55:H55"/>
    <mergeCell ref="A12:H12"/>
  </mergeCells>
  <printOptions/>
  <pageMargins left="0.1968503937007874" right="0.1968503937007874" top="1.7716535433070868" bottom="0.787401574803149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2011-06-10T07:16:58Z</cp:lastPrinted>
  <dcterms:created xsi:type="dcterms:W3CDTF">2010-07-16T07:01:29Z</dcterms:created>
  <dcterms:modified xsi:type="dcterms:W3CDTF">2011-06-10T09:39:12Z</dcterms:modified>
  <cp:category/>
  <cp:version/>
  <cp:contentType/>
  <cp:contentStatus/>
</cp:coreProperties>
</file>